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<sst xmlns="http://schemas.openxmlformats.org/spreadsheetml/2006/main" count="57" uniqueCount="56">
  <si>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</si>
  <si>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</si>
  <si>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</si>
  <si>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</si>
  <si>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</si>
  <si>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</si>
  <si>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</si>
  <si>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</si>
  <si>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</si>
  <si>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</si>
  <si>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</si>
  <si>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</si>
  <si>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</si>
  <si>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</si>
  <si>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</si>
  <si>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</si>
  <si>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</si>
  <si>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</si>
  <si>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</si>
  <si>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</si>
  <si>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</si>
  <si>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</si>
  <si>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</si>
  <si>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</si>
  <si>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</si>
  <si>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</si>
  <si>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</si>
  <si>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</si>
  <si>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</si>
  <si>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</si>
  <si>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</si>
  <si>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</si>
  <si>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</si>
  <si>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</si>
  <si>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</si>
  <si>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</si>
  <si>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</si>
  <si>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</si>
  <si>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</si>
  <si>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</si>
  <si>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</si>
  <si>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</si>
  <si>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</si>
  <si>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</si>
  <si>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</si>
  <si>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</si>
  <si>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</si>
  <si>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Municipal Court -- Case Filings</t>
  </si>
  <si>
    <t>Kiseljak</t>
  </si>
  <si>
    <t>CASELOAD INDEX (the number of judges needed to cover the core caseload)</t>
  </si>
  <si>
    <t>Ps</t>
  </si>
  <si>
    <t>Fojnica</t>
  </si>
  <si>
    <t>Adjusted Caseload Index from the other Municipal Courts consolidated with this one</t>
  </si>
  <si>
    <t>ADJUSTED CASELOAD INDEX (Kiseljak only)</t>
  </si>
  <si>
    <t>Less commercial cases to be handled by the new Commercial Division in the Travnik  Municipal Court</t>
  </si>
  <si>
    <t>ADJUSTED CASELOAD INDEX (Kiseljak with Fojnica)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</si>
</sst>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3"/>
  <sheetViews>
    <sheetView tabSelected="1" workbookViewId="0" topLeftCell="A32">
      <selection activeCell="A57" sqref="A57:IV5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47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45</v>
      </c>
      <c r="K5" s="5"/>
      <c r="L5" s="7" t="s">
        <v>46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101</v>
      </c>
      <c r="C8" s="12">
        <v>165</v>
      </c>
      <c r="D8" s="12">
        <v>203</v>
      </c>
      <c r="E8" s="12">
        <v>98</v>
      </c>
      <c r="F8" s="12">
        <v>90</v>
      </c>
      <c r="G8" s="12">
        <f>PRODUCT(F8,2)</f>
        <v>180</v>
      </c>
      <c r="H8" s="12">
        <f aca="true" t="shared" si="0" ref="H8:H21">AVERAGE(B8,C8,D8,E8,G8)</f>
        <v>149.4</v>
      </c>
      <c r="I8" s="12">
        <f aca="true" t="shared" si="1" ref="I8:I21">AVERAGE(E8,G8)</f>
        <v>139</v>
      </c>
      <c r="J8" s="12">
        <v>220</v>
      </c>
      <c r="K8" s="12">
        <f>POWER(J8,-1)</f>
        <v>0.004545454545454545</v>
      </c>
      <c r="L8" s="13">
        <f>PRODUCT(I8,K8)</f>
        <v>0.6318181818181818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45</v>
      </c>
      <c r="C9" s="12">
        <v>53</v>
      </c>
      <c r="D9" s="12">
        <v>63</v>
      </c>
      <c r="E9" s="12">
        <v>37</v>
      </c>
      <c r="F9" s="12">
        <v>41</v>
      </c>
      <c r="G9" s="12">
        <f aca="true" t="shared" si="2" ref="G9:G41">PRODUCT(F9,2)</f>
        <v>82</v>
      </c>
      <c r="H9" s="12">
        <f t="shared" si="0"/>
        <v>56</v>
      </c>
      <c r="I9" s="12">
        <f t="shared" si="1"/>
        <v>59.5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19</v>
      </c>
      <c r="C10" s="12">
        <v>18</v>
      </c>
      <c r="D10" s="12">
        <v>11</v>
      </c>
      <c r="E10" s="12">
        <v>8</v>
      </c>
      <c r="F10" s="12">
        <v>15</v>
      </c>
      <c r="G10" s="12">
        <f t="shared" si="2"/>
        <v>30</v>
      </c>
      <c r="H10" s="12">
        <f t="shared" si="0"/>
        <v>17.2</v>
      </c>
      <c r="I10" s="12">
        <f t="shared" si="1"/>
        <v>19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0.08636363636363636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31</v>
      </c>
      <c r="C11" s="12">
        <v>49</v>
      </c>
      <c r="D11" s="12">
        <v>46</v>
      </c>
      <c r="E11" s="12">
        <v>69</v>
      </c>
      <c r="F11" s="12">
        <v>22</v>
      </c>
      <c r="G11" s="12">
        <f t="shared" si="2"/>
        <v>44</v>
      </c>
      <c r="H11" s="12">
        <f t="shared" si="0"/>
        <v>47.8</v>
      </c>
      <c r="I11" s="12">
        <f t="shared" si="1"/>
        <v>56.5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80</v>
      </c>
      <c r="C12" s="12">
        <v>245</v>
      </c>
      <c r="D12" s="12">
        <v>296</v>
      </c>
      <c r="E12" s="12">
        <v>257</v>
      </c>
      <c r="F12" s="12">
        <v>156</v>
      </c>
      <c r="G12" s="12">
        <f t="shared" si="2"/>
        <v>312</v>
      </c>
      <c r="H12" s="12">
        <f t="shared" si="0"/>
        <v>238</v>
      </c>
      <c r="I12" s="12">
        <f t="shared" si="1"/>
        <v>284.5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53</v>
      </c>
      <c r="C13" s="12">
        <v>89</v>
      </c>
      <c r="D13" s="12">
        <v>406</v>
      </c>
      <c r="E13" s="12">
        <v>130</v>
      </c>
      <c r="F13" s="12">
        <v>44</v>
      </c>
      <c r="G13" s="12">
        <f t="shared" si="2"/>
        <v>88</v>
      </c>
      <c r="H13" s="12">
        <f t="shared" si="0"/>
        <v>153.2</v>
      </c>
      <c r="I13" s="12">
        <f t="shared" si="1"/>
        <v>109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147</v>
      </c>
      <c r="C14" s="12">
        <v>275</v>
      </c>
      <c r="D14" s="12">
        <v>139</v>
      </c>
      <c r="E14" s="12">
        <v>188</v>
      </c>
      <c r="F14" s="12">
        <v>141</v>
      </c>
      <c r="G14" s="12">
        <f t="shared" si="2"/>
        <v>282</v>
      </c>
      <c r="H14" s="12">
        <f t="shared" si="0"/>
        <v>206.2</v>
      </c>
      <c r="I14" s="12">
        <f t="shared" si="1"/>
        <v>235</v>
      </c>
      <c r="J14" s="12">
        <v>300</v>
      </c>
      <c r="K14" s="12">
        <f t="shared" si="3"/>
        <v>0.0033333333333333335</v>
      </c>
      <c r="L14" s="13">
        <f t="shared" si="4"/>
        <v>0.7833333333333334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21</v>
      </c>
      <c r="C15" s="12">
        <v>36</v>
      </c>
      <c r="D15" s="12">
        <v>25</v>
      </c>
      <c r="E15" s="12">
        <v>26</v>
      </c>
      <c r="F15" s="12">
        <v>13</v>
      </c>
      <c r="G15" s="12">
        <f t="shared" si="2"/>
        <v>26</v>
      </c>
      <c r="H15" s="12">
        <f t="shared" si="0"/>
        <v>26.8</v>
      </c>
      <c r="I15" s="12">
        <f t="shared" si="1"/>
        <v>26</v>
      </c>
      <c r="J15" s="12">
        <v>300</v>
      </c>
      <c r="K15" s="12">
        <f t="shared" si="3"/>
        <v>0.0033333333333333335</v>
      </c>
      <c r="L15" s="13">
        <f t="shared" si="4"/>
        <v>0.08666666666666667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3</v>
      </c>
      <c r="D16" s="12">
        <v>3</v>
      </c>
      <c r="E16" s="12">
        <v>5</v>
      </c>
      <c r="F16" s="12">
        <v>22</v>
      </c>
      <c r="G16" s="12">
        <f t="shared" si="2"/>
        <v>44</v>
      </c>
      <c r="H16" s="12">
        <f t="shared" si="0"/>
        <v>11.2</v>
      </c>
      <c r="I16" s="12">
        <f t="shared" si="1"/>
        <v>24.5</v>
      </c>
      <c r="J16" s="12">
        <v>600</v>
      </c>
      <c r="K16" s="12">
        <f t="shared" si="3"/>
        <v>0.0016666666666666668</v>
      </c>
      <c r="L16" s="13">
        <f t="shared" si="4"/>
        <v>0.04083333333333333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0</v>
      </c>
      <c r="C17" s="12">
        <v>24</v>
      </c>
      <c r="D17" s="12">
        <v>3</v>
      </c>
      <c r="E17" s="12">
        <v>5</v>
      </c>
      <c r="F17" s="12">
        <v>5</v>
      </c>
      <c r="G17" s="12">
        <f t="shared" si="2"/>
        <v>10</v>
      </c>
      <c r="H17" s="12">
        <f t="shared" si="0"/>
        <v>8.4</v>
      </c>
      <c r="I17" s="12">
        <f t="shared" si="1"/>
        <v>7.5</v>
      </c>
      <c r="J17" s="12">
        <v>600</v>
      </c>
      <c r="K17" s="12">
        <f t="shared" si="3"/>
        <v>0.0016666666666666668</v>
      </c>
      <c r="L17" s="13">
        <f t="shared" si="4"/>
        <v>0.0125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72</v>
      </c>
      <c r="C18" s="12">
        <v>103</v>
      </c>
      <c r="D18" s="12">
        <v>222</v>
      </c>
      <c r="E18" s="12">
        <v>205</v>
      </c>
      <c r="F18" s="12">
        <v>44</v>
      </c>
      <c r="G18" s="12">
        <f t="shared" si="2"/>
        <v>88</v>
      </c>
      <c r="H18" s="12">
        <f t="shared" si="0"/>
        <v>138</v>
      </c>
      <c r="I18" s="12">
        <f t="shared" si="1"/>
        <v>146.5</v>
      </c>
      <c r="J18" s="14">
        <v>750</v>
      </c>
      <c r="K18" s="12">
        <f t="shared" si="3"/>
        <v>0.0013333333333333333</v>
      </c>
      <c r="L18" s="13">
        <f t="shared" si="4"/>
        <v>0.19533333333333333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30</v>
      </c>
      <c r="C19" s="12">
        <v>37</v>
      </c>
      <c r="D19" s="12">
        <v>56</v>
      </c>
      <c r="E19" s="12">
        <v>42</v>
      </c>
      <c r="F19" s="12">
        <v>31</v>
      </c>
      <c r="G19" s="12">
        <f t="shared" si="2"/>
        <v>62</v>
      </c>
      <c r="H19" s="12">
        <f t="shared" si="0"/>
        <v>45.4</v>
      </c>
      <c r="I19" s="12">
        <f t="shared" si="1"/>
        <v>52</v>
      </c>
      <c r="J19" s="14">
        <v>1800</v>
      </c>
      <c r="K19" s="12">
        <f t="shared" si="3"/>
        <v>0.0005555555555555556</v>
      </c>
      <c r="L19" s="13">
        <f t="shared" si="4"/>
        <v>0.028888888888888888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6</v>
      </c>
      <c r="C21" s="12">
        <v>5</v>
      </c>
      <c r="D21" s="12">
        <v>36</v>
      </c>
      <c r="E21" s="12">
        <v>22</v>
      </c>
      <c r="F21" s="12">
        <v>5</v>
      </c>
      <c r="G21" s="12">
        <f t="shared" si="2"/>
        <v>10</v>
      </c>
      <c r="H21" s="12">
        <f t="shared" si="0"/>
        <v>15.8</v>
      </c>
      <c r="I21" s="12">
        <f t="shared" si="1"/>
        <v>16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51</v>
      </c>
      <c r="C22" s="12">
        <v>109</v>
      </c>
      <c r="D22" s="12">
        <v>415</v>
      </c>
      <c r="E22" s="12">
        <v>589</v>
      </c>
      <c r="F22" s="12">
        <v>316</v>
      </c>
      <c r="G22" s="12">
        <f t="shared" si="2"/>
        <v>632</v>
      </c>
      <c r="H22" s="12">
        <f>AVERAGE(B22,C22,D22,E22,G22)</f>
        <v>359.2</v>
      </c>
      <c r="I22" s="12">
        <f>AVERAGE(E22,G22)</f>
        <v>610.5</v>
      </c>
      <c r="J22" s="14">
        <v>3300</v>
      </c>
      <c r="K22" s="12">
        <f t="shared" si="3"/>
        <v>0.00030303030303030303</v>
      </c>
      <c r="L22" s="13">
        <f t="shared" si="4"/>
        <v>0.185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1">AVERAGE(B23,C23,D23,E23,G23)</f>
        <v>0</v>
      </c>
      <c r="I23" s="12">
        <f aca="true" t="shared" si="6" ref="I23:I41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71</v>
      </c>
      <c r="C26" s="12">
        <v>96</v>
      </c>
      <c r="D26" s="12">
        <v>123</v>
      </c>
      <c r="E26" s="12">
        <v>200</v>
      </c>
      <c r="F26" s="12">
        <v>91</v>
      </c>
      <c r="G26" s="12">
        <f t="shared" si="2"/>
        <v>182</v>
      </c>
      <c r="H26" s="12">
        <f t="shared" si="5"/>
        <v>134.4</v>
      </c>
      <c r="I26" s="12">
        <f t="shared" si="6"/>
        <v>191</v>
      </c>
      <c r="J26" s="14">
        <v>5500</v>
      </c>
      <c r="K26" s="12">
        <f t="shared" si="3"/>
        <v>0.0001818181818181818</v>
      </c>
      <c r="L26" s="13">
        <f t="shared" si="4"/>
        <v>0.034727272727272725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0</v>
      </c>
      <c r="D31" s="12">
        <v>0</v>
      </c>
      <c r="E31" s="12">
        <v>0</v>
      </c>
      <c r="F31" s="12">
        <v>4</v>
      </c>
      <c r="G31" s="12">
        <f t="shared" si="2"/>
        <v>8</v>
      </c>
      <c r="H31" s="12">
        <f t="shared" si="5"/>
        <v>1.6</v>
      </c>
      <c r="I31" s="12">
        <f t="shared" si="6"/>
        <v>4</v>
      </c>
      <c r="J31" s="14">
        <v>900</v>
      </c>
      <c r="K31" s="12">
        <f t="shared" si="3"/>
        <v>0.0011111111111111111</v>
      </c>
      <c r="L31" s="13">
        <f t="shared" si="4"/>
        <v>0.0044444444444444444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6</v>
      </c>
      <c r="C33" s="12">
        <v>23</v>
      </c>
      <c r="D33" s="12">
        <v>12</v>
      </c>
      <c r="E33" s="12">
        <v>11</v>
      </c>
      <c r="F33" s="12">
        <v>13</v>
      </c>
      <c r="G33" s="12">
        <f t="shared" si="2"/>
        <v>26</v>
      </c>
      <c r="H33" s="12">
        <f t="shared" si="5"/>
        <v>15.6</v>
      </c>
      <c r="I33" s="12">
        <f t="shared" si="6"/>
        <v>18.5</v>
      </c>
      <c r="J33" s="12">
        <v>700</v>
      </c>
      <c r="K33" s="12">
        <f t="shared" si="3"/>
        <v>0.0014285714285714286</v>
      </c>
      <c r="L33" s="13">
        <f t="shared" si="4"/>
        <v>0.02642857142857143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9</v>
      </c>
      <c r="C34" s="12">
        <v>6</v>
      </c>
      <c r="D34" s="12">
        <v>7</v>
      </c>
      <c r="E34" s="12">
        <v>13</v>
      </c>
      <c r="F34" s="12">
        <v>6</v>
      </c>
      <c r="G34" s="12">
        <f t="shared" si="2"/>
        <v>12</v>
      </c>
      <c r="H34" s="12">
        <f t="shared" si="5"/>
        <v>9.4</v>
      </c>
      <c r="I34" s="12">
        <f t="shared" si="6"/>
        <v>12.5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7</v>
      </c>
      <c r="C35" s="12">
        <v>0</v>
      </c>
      <c r="D35" s="12">
        <v>1</v>
      </c>
      <c r="E35" s="12">
        <v>1</v>
      </c>
      <c r="F35" s="12">
        <v>0</v>
      </c>
      <c r="G35" s="12">
        <f t="shared" si="2"/>
        <v>0</v>
      </c>
      <c r="H35" s="12">
        <f t="shared" si="5"/>
        <v>1.8</v>
      </c>
      <c r="I35" s="12">
        <f t="shared" si="6"/>
        <v>0.5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69</v>
      </c>
      <c r="C36" s="12">
        <v>1</v>
      </c>
      <c r="D36" s="12">
        <v>1</v>
      </c>
      <c r="E36" s="12">
        <v>1</v>
      </c>
      <c r="F36" s="12">
        <v>1</v>
      </c>
      <c r="G36" s="12">
        <f t="shared" si="2"/>
        <v>2</v>
      </c>
      <c r="H36" s="12">
        <f t="shared" si="5"/>
        <v>14.8</v>
      </c>
      <c r="I36" s="12">
        <f t="shared" si="6"/>
        <v>1.5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125</v>
      </c>
      <c r="C37" s="12">
        <v>263</v>
      </c>
      <c r="D37" s="12">
        <v>305</v>
      </c>
      <c r="E37" s="12">
        <v>404</v>
      </c>
      <c r="F37" s="12">
        <v>194</v>
      </c>
      <c r="G37" s="12">
        <f t="shared" si="2"/>
        <v>388</v>
      </c>
      <c r="H37" s="12">
        <f t="shared" si="5"/>
        <v>297</v>
      </c>
      <c r="I37" s="12">
        <f t="shared" si="6"/>
        <v>396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560</v>
      </c>
      <c r="C38" s="12">
        <v>1424</v>
      </c>
      <c r="D38" s="12">
        <v>1945</v>
      </c>
      <c r="E38" s="12">
        <v>1067</v>
      </c>
      <c r="F38" s="12">
        <v>637</v>
      </c>
      <c r="G38" s="12">
        <f t="shared" si="2"/>
        <v>1274</v>
      </c>
      <c r="H38" s="12">
        <f t="shared" si="5"/>
        <v>1254</v>
      </c>
      <c r="I38" s="12">
        <f t="shared" si="6"/>
        <v>1170.5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512</v>
      </c>
      <c r="C39" s="12">
        <v>587</v>
      </c>
      <c r="D39" s="12">
        <v>746</v>
      </c>
      <c r="E39" s="12">
        <v>778</v>
      </c>
      <c r="F39" s="12">
        <v>350</v>
      </c>
      <c r="G39" s="12">
        <f t="shared" si="2"/>
        <v>700</v>
      </c>
      <c r="H39" s="12">
        <f t="shared" si="5"/>
        <v>664.6</v>
      </c>
      <c r="I39" s="12">
        <f t="shared" si="6"/>
        <v>739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1173</v>
      </c>
      <c r="C40" s="12">
        <v>1124</v>
      </c>
      <c r="D40" s="12">
        <v>1467</v>
      </c>
      <c r="E40" s="12">
        <v>1383</v>
      </c>
      <c r="F40" s="12">
        <v>695</v>
      </c>
      <c r="G40" s="12">
        <f t="shared" si="2"/>
        <v>1390</v>
      </c>
      <c r="H40" s="12">
        <f t="shared" si="5"/>
        <v>1307.4</v>
      </c>
      <c r="I40" s="12">
        <f t="shared" si="6"/>
        <v>1386.5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6</v>
      </c>
      <c r="C41" s="12">
        <v>7</v>
      </c>
      <c r="D41" s="12">
        <v>2</v>
      </c>
      <c r="E41" s="12">
        <v>4</v>
      </c>
      <c r="F41" s="12">
        <v>0</v>
      </c>
      <c r="G41" s="12">
        <f t="shared" si="2"/>
        <v>0</v>
      </c>
      <c r="H41" s="12">
        <f t="shared" si="5"/>
        <v>3.8</v>
      </c>
      <c r="I41" s="12">
        <f t="shared" si="6"/>
        <v>2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2.116337662337662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40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-0.09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SUM(L43:L49)</f>
        <v>2.0263376623376623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5" t="s">
        <v>51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>
        <v>1.2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>
        <f>SUM(L51:L55)</f>
        <v>3.226337662337662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2002-07-24T18:52:11Z</cp:lastPrinted>
  <dcterms:created xsi:type="dcterms:W3CDTF">2002-07-04T12:53:46Z</dcterms:created>
  <dcterms:modified xsi:type="dcterms:W3CDTF">2002-07-20T08:49:20Z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